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entations, Abstracts, Posters\ITHS Presentations\"/>
    </mc:Choice>
  </mc:AlternateContent>
  <bookViews>
    <workbookView xWindow="0" yWindow="0" windowWidth="28800" windowHeight="11400"/>
  </bookViews>
  <sheets>
    <sheet name="Draft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14" i="1" l="1"/>
  <c r="E14" i="1" s="1"/>
  <c r="D10" i="1"/>
  <c r="E10" i="1" s="1"/>
  <c r="D7" i="1"/>
  <c r="E7" i="1" s="1"/>
  <c r="E9" i="1"/>
  <c r="D4" i="1"/>
  <c r="E4" i="1" s="1"/>
  <c r="E18" i="1"/>
  <c r="E15" i="1"/>
  <c r="E8" i="1"/>
  <c r="D3" i="1"/>
  <c r="D2" i="1"/>
  <c r="E2" i="1" s="1"/>
  <c r="E3" i="1" l="1"/>
  <c r="E20" i="1" s="1"/>
  <c r="D11" i="1"/>
  <c r="E11" i="1" s="1"/>
</calcChain>
</file>

<file path=xl/sharedStrings.xml><?xml version="1.0" encoding="utf-8"?>
<sst xmlns="http://schemas.openxmlformats.org/spreadsheetml/2006/main" count="40" uniqueCount="30">
  <si>
    <t>Salary</t>
  </si>
  <si>
    <t>PI</t>
  </si>
  <si>
    <t>Research Scientist</t>
  </si>
  <si>
    <t>Benefits</t>
  </si>
  <si>
    <t>PERSONNEL</t>
  </si>
  <si>
    <t>SUPPLIES</t>
  </si>
  <si>
    <t>Unit Cost</t>
  </si>
  <si>
    <t>Quantity</t>
  </si>
  <si>
    <t>Peptides</t>
  </si>
  <si>
    <t>ELISPOT Reagents</t>
  </si>
  <si>
    <t>TRAVEL</t>
  </si>
  <si>
    <t>SUBTOTAL</t>
  </si>
  <si>
    <t>OTHER</t>
  </si>
  <si>
    <t>Stat consult</t>
  </si>
  <si>
    <t>Unit</t>
  </si>
  <si>
    <t>hrs</t>
  </si>
  <si>
    <t>pool</t>
  </si>
  <si>
    <t>TOTAL DIRECT</t>
  </si>
  <si>
    <t>Conference</t>
  </si>
  <si>
    <t>90mg</t>
  </si>
  <si>
    <t>Effort</t>
  </si>
  <si>
    <t>Research Assistant</t>
  </si>
  <si>
    <t>Blood processing</t>
  </si>
  <si>
    <t>$0.05/$1</t>
  </si>
  <si>
    <t>Blood collection kits</t>
  </si>
  <si>
    <t>patient</t>
  </si>
  <si>
    <t>patient sample</t>
  </si>
  <si>
    <t>Misc. Consumables</t>
  </si>
  <si>
    <t>Donor stipends</t>
  </si>
  <si>
    <t>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</si>
</sst>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2" applyNumberFormat="1" applyFont="1"/>
    <xf numFmtId="0" fontId="0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4" fontId="7" fillId="0" borderId="0" xfId="2" applyFont="1"/>
    <xf numFmtId="167" fontId="7" fillId="0" borderId="0" xfId="1" applyNumberFormat="1" applyFont="1"/>
    <xf numFmtId="165" fontId="7" fillId="0" borderId="0" xfId="2" applyNumberFormat="1" applyFont="1"/>
    <xf numFmtId="0" fontId="7" fillId="0" borderId="0" xfId="0" applyFont="1"/>
    <xf numFmtId="165" fontId="0" fillId="3" borderId="0" xfId="2" applyNumberFormat="1" applyFont="1" applyFill="1"/>
    <xf numFmtId="165" fontId="7" fillId="3" borderId="0" xfId="2" applyNumberFormat="1" applyFont="1" applyFill="1"/>
    <xf numFmtId="0" fontId="7" fillId="0" borderId="0" xfId="0" applyFont="1" applyAlignment="1"/>
    <xf numFmtId="9" fontId="6" fillId="4" borderId="0" xfId="0" applyNumberFormat="1" applyFont="1" applyFill="1" applyAlignment="1">
      <alignment horizontal="center"/>
    </xf>
    <xf numFmtId="167" fontId="7" fillId="0" borderId="0" xfId="0" applyNumberFormat="1" applyFont="1" applyAlignment="1"/>
    <xf numFmtId="0" fontId="0" fillId="4" borderId="0" xfId="0" applyFont="1" applyFill="1"/>
    <xf numFmtId="167" fontId="1" fillId="4" borderId="0" xfId="1" applyNumberFormat="1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20" sqref="H20"/>
    </sheetView>
  </sheetViews>
  <sheetFormatPr defaultRowHeight="15" x14ac:dyDescent="0.25"/>
  <cols>
    <col min="1" max="1" width="19.7109375" style="2" customWidth="1"/>
    <col min="2" max="2" width="13.85546875" style="8" customWidth="1"/>
    <col min="3" max="3" width="12.28515625" style="2" bestFit="1" customWidth="1"/>
    <col min="4" max="4" width="9.42578125" style="2" customWidth="1"/>
    <col min="5" max="5" width="13" style="2" customWidth="1"/>
  </cols>
  <sheetData>
    <row r="1" spans="1:5" x14ac:dyDescent="0.25">
      <c r="A1" s="3" t="s">
        <v>4</v>
      </c>
      <c r="B1" s="4" t="s">
        <v>20</v>
      </c>
      <c r="C1" s="3" t="s">
        <v>0</v>
      </c>
      <c r="D1" s="3" t="s">
        <v>3</v>
      </c>
      <c r="E1" s="4" t="s">
        <v>11</v>
      </c>
    </row>
    <row r="2" spans="1:5" x14ac:dyDescent="0.25">
      <c r="A2" s="7" t="s">
        <v>1</v>
      </c>
      <c r="B2" s="21">
        <v>0.1</v>
      </c>
      <c r="C2" s="16">
        <v>120000</v>
      </c>
      <c r="D2" s="16">
        <f>C2*0.25</f>
        <v>30000</v>
      </c>
      <c r="E2" s="18">
        <f>SUM(C2:D2)*B2</f>
        <v>15000</v>
      </c>
    </row>
    <row r="3" spans="1:5" x14ac:dyDescent="0.25">
      <c r="A3" s="7" t="s">
        <v>2</v>
      </c>
      <c r="B3" s="21">
        <f>((D9*25)/2080)+0.05</f>
        <v>0.29038461538461541</v>
      </c>
      <c r="C3" s="16">
        <v>58000</v>
      </c>
      <c r="D3" s="16">
        <f>C3*0.3</f>
        <v>17400</v>
      </c>
      <c r="E3" s="18">
        <f>SUM(C3:D3)*B3</f>
        <v>21895</v>
      </c>
    </row>
    <row r="4" spans="1:5" x14ac:dyDescent="0.25">
      <c r="A4" s="7" t="s">
        <v>21</v>
      </c>
      <c r="B4" s="21">
        <v>0.1</v>
      </c>
      <c r="C4" s="16">
        <v>42000</v>
      </c>
      <c r="D4" s="16">
        <f>C4*0.3</f>
        <v>12600</v>
      </c>
      <c r="E4" s="18">
        <f>SUM(C4:D4)*B4</f>
        <v>5460</v>
      </c>
    </row>
    <row r="6" spans="1:5" x14ac:dyDescent="0.25">
      <c r="A6" s="3" t="s">
        <v>5</v>
      </c>
      <c r="B6" s="4" t="s">
        <v>14</v>
      </c>
      <c r="C6" s="3" t="s">
        <v>6</v>
      </c>
      <c r="D6" s="3" t="s">
        <v>7</v>
      </c>
      <c r="E6" s="4" t="s">
        <v>11</v>
      </c>
    </row>
    <row r="7" spans="1:5" x14ac:dyDescent="0.25">
      <c r="A7" s="7" t="s">
        <v>9</v>
      </c>
      <c r="B7" s="11" t="s">
        <v>16</v>
      </c>
      <c r="C7" s="14">
        <v>10.98</v>
      </c>
      <c r="D7" s="20">
        <f>D9*(D8+3)*2</f>
        <v>1720</v>
      </c>
      <c r="E7" s="18">
        <f>C7*D7</f>
        <v>18885.600000000002</v>
      </c>
    </row>
    <row r="8" spans="1:5" x14ac:dyDescent="0.25">
      <c r="A8" s="7" t="s">
        <v>8</v>
      </c>
      <c r="B8" s="11" t="s">
        <v>19</v>
      </c>
      <c r="C8" s="14">
        <v>900</v>
      </c>
      <c r="D8" s="24">
        <v>40</v>
      </c>
      <c r="E8" s="18">
        <f>C8*D8</f>
        <v>36000</v>
      </c>
    </row>
    <row r="9" spans="1:5" x14ac:dyDescent="0.25">
      <c r="A9" s="7" t="s">
        <v>24</v>
      </c>
      <c r="B9" s="11" t="s">
        <v>25</v>
      </c>
      <c r="C9" s="14">
        <v>8</v>
      </c>
      <c r="D9" s="24">
        <v>20</v>
      </c>
      <c r="E9" s="18">
        <f>C9*D9</f>
        <v>160</v>
      </c>
    </row>
    <row r="10" spans="1:5" x14ac:dyDescent="0.25">
      <c r="A10" s="7" t="s">
        <v>22</v>
      </c>
      <c r="B10" s="11" t="s">
        <v>26</v>
      </c>
      <c r="C10" s="14">
        <v>120</v>
      </c>
      <c r="D10" s="22">
        <f>D9</f>
        <v>20</v>
      </c>
      <c r="E10" s="18">
        <f>C10*D10</f>
        <v>2400</v>
      </c>
    </row>
    <row r="11" spans="1:5" x14ac:dyDescent="0.25">
      <c r="A11" s="12" t="s">
        <v>27</v>
      </c>
      <c r="B11" s="13" t="s">
        <v>23</v>
      </c>
      <c r="C11" s="14">
        <v>0.05</v>
      </c>
      <c r="D11" s="15">
        <f>SUM(E7:E10)</f>
        <v>57445.600000000006</v>
      </c>
      <c r="E11" s="19">
        <f>C11*D11</f>
        <v>2872.2800000000007</v>
      </c>
    </row>
    <row r="13" spans="1:5" x14ac:dyDescent="0.25">
      <c r="A13" s="3" t="s">
        <v>12</v>
      </c>
      <c r="B13" s="4" t="s">
        <v>14</v>
      </c>
      <c r="C13" s="3" t="s">
        <v>6</v>
      </c>
      <c r="D13" s="3" t="s">
        <v>7</v>
      </c>
      <c r="E13" s="4" t="s">
        <v>11</v>
      </c>
    </row>
    <row r="14" spans="1:5" x14ac:dyDescent="0.25">
      <c r="A14" s="7" t="s">
        <v>28</v>
      </c>
      <c r="B14" s="9" t="s">
        <v>25</v>
      </c>
      <c r="C14" s="17">
        <v>30</v>
      </c>
      <c r="D14" s="22">
        <f>D9</f>
        <v>20</v>
      </c>
      <c r="E14" s="18">
        <f>C14*D14</f>
        <v>600</v>
      </c>
    </row>
    <row r="15" spans="1:5" x14ac:dyDescent="0.25">
      <c r="A15" s="7" t="s">
        <v>13</v>
      </c>
      <c r="B15" s="9" t="s">
        <v>15</v>
      </c>
      <c r="C15" s="17">
        <v>150</v>
      </c>
      <c r="D15" s="23">
        <v>4</v>
      </c>
      <c r="E15" s="18">
        <f>C15*D15</f>
        <v>600</v>
      </c>
    </row>
    <row r="16" spans="1:5" x14ac:dyDescent="0.25">
      <c r="A16" s="7"/>
      <c r="E16" s="1"/>
    </row>
    <row r="17" spans="1:5" x14ac:dyDescent="0.25">
      <c r="A17" s="3" t="s">
        <v>10</v>
      </c>
      <c r="B17" s="10" t="s">
        <v>14</v>
      </c>
      <c r="C17" s="3" t="s">
        <v>6</v>
      </c>
      <c r="D17" s="3" t="s">
        <v>7</v>
      </c>
      <c r="E17" s="4" t="s">
        <v>11</v>
      </c>
    </row>
    <row r="18" spans="1:5" x14ac:dyDescent="0.25">
      <c r="A18" s="7" t="s">
        <v>18</v>
      </c>
      <c r="B18" s="9" t="s">
        <v>29</v>
      </c>
      <c r="C18" s="2">
        <v>898</v>
      </c>
      <c r="D18" s="23">
        <v>1</v>
      </c>
      <c r="E18" s="18">
        <f>C18*D18</f>
        <v>898</v>
      </c>
    </row>
    <row r="19" spans="1:5" x14ac:dyDescent="0.25">
      <c r="A19" s="7"/>
      <c r="E19" s="1"/>
    </row>
    <row r="20" spans="1:5" x14ac:dyDescent="0.25">
      <c r="D20" s="6" t="s">
        <v>17</v>
      </c>
      <c r="E20" s="5">
        <f>SUM(E2:E19)</f>
        <v>104770.88</v>
      </c>
    </row>
  </sheetData>
  <sheetProtection algorithmName="SHA-512" hashValue="nkrc8cZA2XHuxEJtQ0wKdVZLirZ/+4DRpri8P2f0bl4gvMY8N9qCv1/D2Pns4aS8wdIlYqjay/FqseNzlq+zSg==" saltValue="8BmrPcK2V99UxJHWO8yO/Q==" spinCount="100000" sheet="1" objects="1" scenarios="1" insertColumns="0" insertRows="0" sort="0" autoFilter="0"/>
  <protectedRanges>
    <protectedRange sqref="B2:B4 D7:D11 D14:D15 D18" name="Editable Range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Budget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Corulli, Lauren</dc:creator>
  <cp:lastModifiedBy>Corulli, Lauren</cp:lastModifiedBy>
  <dcterms:created xsi:type="dcterms:W3CDTF">2022-01-04T23:20:49Z</dcterms:created>
  <dcterms:modified xsi:type="dcterms:W3CDTF">2022-01-05T19:47:27Z</dcterms:modified>
</cp:coreProperties>
</file>